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645" yWindow="810" windowWidth="14280" windowHeight="843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<sst xmlns="http://schemas.openxmlformats.org/spreadsheetml/2006/main" count="41" uniqueCount="36">
  <si>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</si>
  <si>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</si>
  <si>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</si>
  <si>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</si>
  <si>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</si>
  <si>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</si>
  <si>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</si>
  <si>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</si>
  <si>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</si>
  <si>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</si>
  <si>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</si>
  <si>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</si>
  <si>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</si>
  <si>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</si>
  <si>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</si>
  <si>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</si>
  <si>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</si>
  <si>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</si>
  <si>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</si>
  <si>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</si>
  <si>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</si>
  <si>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</si>
  <si>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</si>
  <si>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</si>
  <si>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</si>
  <si>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</si>
  <si>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</si>
  <si>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</si>
  <si>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</si>
  <si>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</si>
  <si>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</si>
  <si>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</si>
  <si>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</si>
  <si>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</si>
  <si>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</si>
  <si>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октябрь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</si>
</sst>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B25" sqref="B25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2">
        <f>SUM(C9:G9)</f>
        <v>29675.232999999997</v>
      </c>
      <c r="C9" s="75">
        <f>C10+C11</f>
        <v>8214.2330000000002</v>
      </c>
      <c r="D9" s="75">
        <f t="shared" ref="D9:H9" si="0">D10+D11</f>
        <v>20278.618999999999</v>
      </c>
      <c r="E9" s="75"/>
      <c r="F9" s="75">
        <f t="shared" si="0"/>
        <v>1164.8879999999999</v>
      </c>
      <c r="G9" s="75">
        <f t="shared" si="0"/>
        <v>17.492999999999999</v>
      </c>
      <c r="H9" s="75">
        <f t="shared" si="0"/>
        <v>0</v>
      </c>
      <c r="I9" s="75">
        <f>I10+I11</f>
        <v>13.951000000000001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7">
        <f>SUM(C10:G10)</f>
        <v>2557.5459999999998</v>
      </c>
      <c r="C10" s="103">
        <v>1017.747</v>
      </c>
      <c r="D10" s="103">
        <v>1539.799</v>
      </c>
      <c r="E10" s="104"/>
      <c r="F10" s="104"/>
      <c r="G10" s="104"/>
      <c r="H10" s="77">
        <f t="shared" ref="H10:H21" si="1">SUM(J10:M10)</f>
        <v>0</v>
      </c>
      <c r="I10" s="105">
        <v>2.34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7">
        <f t="shared" ref="B11:B24" si="2">SUM(C11:G11)</f>
        <v>27117.686999999998</v>
      </c>
      <c r="C11" s="77">
        <v>7196.4859999999999</v>
      </c>
      <c r="D11" s="77">
        <v>18738.82</v>
      </c>
      <c r="E11" s="77"/>
      <c r="F11" s="77">
        <v>1164.8879999999999</v>
      </c>
      <c r="G11" s="77">
        <v>17.492999999999999</v>
      </c>
      <c r="H11" s="77">
        <f t="shared" si="1"/>
        <v>0</v>
      </c>
      <c r="I11" s="77">
        <v>11.611000000000001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08">
        <f>SUM(C12:G12)</f>
        <v>811.36799999999994</v>
      </c>
      <c r="C12" s="81"/>
      <c r="D12" s="81">
        <v>277.95400000000001</v>
      </c>
      <c r="E12" s="81">
        <v>533.41399999999999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08">
        <f t="shared" si="2"/>
        <v>13.14</v>
      </c>
      <c r="C13" s="81"/>
      <c r="D13" s="86"/>
      <c r="E13" s="86"/>
      <c r="F13" s="86">
        <v>13.14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08">
        <f t="shared" si="2"/>
        <v>819.15800000000002</v>
      </c>
      <c r="C14" s="81"/>
      <c r="D14" s="86">
        <v>819.15800000000002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08">
        <f>SUM(B16:B17)</f>
        <v>90638.734000000011</v>
      </c>
      <c r="C15" s="86"/>
      <c r="D15" s="86">
        <f>D16+D17</f>
        <v>89538.734000000011</v>
      </c>
      <c r="E15" s="86">
        <f>E16+E17</f>
        <v>20.042999999999999</v>
      </c>
      <c r="F15" s="86">
        <f t="shared" ref="F15" si="3">F16+F17</f>
        <v>1078.675</v>
      </c>
      <c r="G15" s="86">
        <f>G16+G17</f>
        <v>1.282</v>
      </c>
      <c r="H15" s="77">
        <f t="shared" si="1"/>
        <v>93.447999999999993</v>
      </c>
      <c r="I15" s="86"/>
      <c r="J15" s="87">
        <f>J16+J17</f>
        <v>93.447999999999993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08">
        <f>SUM(C16:G16)</f>
        <v>65586.941000000006</v>
      </c>
      <c r="C16" s="81"/>
      <c r="D16" s="81">
        <v>65586.941000000006</v>
      </c>
      <c r="E16" s="81"/>
      <c r="F16" s="81"/>
      <c r="G16" s="81"/>
      <c r="H16" s="77">
        <f t="shared" si="1"/>
        <v>93.447999999999993</v>
      </c>
      <c r="I16" s="81"/>
      <c r="J16" s="87">
        <v>93.447999999999993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08">
        <f>D17+E17+F17+G17</f>
        <v>25051.793000000001</v>
      </c>
      <c r="C17" s="81"/>
      <c r="D17" s="81">
        <v>23951.793000000001</v>
      </c>
      <c r="E17" s="81">
        <v>20.042999999999999</v>
      </c>
      <c r="F17" s="81">
        <v>1078.675</v>
      </c>
      <c r="G17" s="81">
        <v>1.282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08">
        <f>SUM(C18:G18)</f>
        <v>9.8019999999999996</v>
      </c>
      <c r="C18" s="81"/>
      <c r="D18" s="81"/>
      <c r="E18" s="81">
        <v>9.8019999999999996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08">
        <f>SUM(C19:G19)</f>
        <v>22222.117999999999</v>
      </c>
      <c r="C19" s="81"/>
      <c r="D19" s="81">
        <v>22222.117999999999</v>
      </c>
      <c r="E19" s="81"/>
      <c r="F19" s="81"/>
      <c r="G19" s="81"/>
      <c r="H19" s="77">
        <f t="shared" si="1"/>
        <v>33.338000000000001</v>
      </c>
      <c r="I19" s="81"/>
      <c r="J19" s="81">
        <v>33.338000000000001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08">
        <f>SUM(C20:G20)</f>
        <v>19978.186999999998</v>
      </c>
      <c r="C20" s="81"/>
      <c r="D20" s="81">
        <f>D21+D22+D23</f>
        <v>19036.446</v>
      </c>
      <c r="E20" s="81">
        <f>E21+E22+E23</f>
        <v>941.74099999999999</v>
      </c>
      <c r="F20" s="81"/>
      <c r="G20" s="81"/>
      <c r="H20" s="77">
        <f t="shared" si="1"/>
        <v>30.759999999999998</v>
      </c>
      <c r="I20" s="81"/>
      <c r="J20" s="81">
        <f>J21+J23+J22</f>
        <v>28.986999999999998</v>
      </c>
      <c r="K20" s="81">
        <f>K21+K22+K23</f>
        <v>1.7729999999999999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08">
        <f>SUM(C21:G21)</f>
        <v>19036.446</v>
      </c>
      <c r="C21" s="81"/>
      <c r="D21" s="81">
        <v>19036.446</v>
      </c>
      <c r="E21" s="81"/>
      <c r="F21" s="81"/>
      <c r="G21" s="81"/>
      <c r="H21" s="77">
        <f t="shared" si="1"/>
        <v>28.986999999999998</v>
      </c>
      <c r="I21" s="81"/>
      <c r="J21" s="81">
        <v>28.986999999999998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08">
        <f>SUM(C22:G22)</f>
        <v>623.73199999999997</v>
      </c>
      <c r="C22" s="81"/>
      <c r="D22" s="106"/>
      <c r="E22" s="81">
        <v>623.73199999999997</v>
      </c>
      <c r="F22" s="81"/>
      <c r="G22" s="81"/>
      <c r="H22" s="77"/>
      <c r="I22" s="81"/>
      <c r="J22" s="106"/>
      <c r="K22" s="81">
        <v>1.17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08">
        <f t="shared" si="2"/>
        <v>318.00900000000001</v>
      </c>
      <c r="C23" s="81"/>
      <c r="D23" s="106"/>
      <c r="E23" s="81">
        <v>318.00900000000001</v>
      </c>
      <c r="F23" s="81"/>
      <c r="G23" s="81"/>
      <c r="H23" s="77">
        <f t="shared" ref="H23:H32" si="5">SUM(J23:M23)</f>
        <v>0.60299999999999998</v>
      </c>
      <c r="I23" s="81"/>
      <c r="J23" s="106"/>
      <c r="K23" s="81">
        <v>0.60299999999999998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08">
        <f t="shared" si="2"/>
        <v>57.086999999999996</v>
      </c>
      <c r="C24" s="81"/>
      <c r="D24" s="81"/>
      <c r="E24" s="81"/>
      <c r="F24" s="81">
        <v>45.723999999999997</v>
      </c>
      <c r="G24" s="81">
        <v>11.363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08">
        <f>SUM(C25:G25)</f>
        <v>35737.697999999997</v>
      </c>
      <c r="C25" s="81"/>
      <c r="D25" s="81">
        <f>SUM(D26:D26)</f>
        <v>21632.979000000003</v>
      </c>
      <c r="E25" s="81">
        <f>SUM(E26:E26)</f>
        <v>10972.047999999999</v>
      </c>
      <c r="F25" s="81">
        <f>SUM(F26:F26)</f>
        <v>3129.5810000000001</v>
      </c>
      <c r="G25" s="81">
        <f>SUM(G26:G26)</f>
        <v>3.09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07">
        <f>SUM(C26:G26)</f>
        <v>35737.697999999997</v>
      </c>
      <c r="C26" s="77"/>
      <c r="D26" s="77">
        <v>21632.979000000003</v>
      </c>
      <c r="E26" s="77">
        <v>10972.047999999999</v>
      </c>
      <c r="F26" s="77">
        <v>3129.5810000000001</v>
      </c>
      <c r="G26" s="77">
        <v>3.09</v>
      </c>
      <c r="H26" s="77">
        <f t="shared" si="5"/>
        <v>3.9E-2</v>
      </c>
      <c r="I26" s="77"/>
      <c r="J26" s="77">
        <v>3.0000000000000001E-3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08">
        <f>SUM(C27:G27)</f>
        <v>56628.464999999997</v>
      </c>
      <c r="C27" s="81">
        <f>SUM(C28:C29)</f>
        <v>1039.979</v>
      </c>
      <c r="D27" s="81">
        <f>SUM(D28:D29)</f>
        <v>55014.180999999997</v>
      </c>
      <c r="E27" s="81">
        <f>SUM(E28:E29)</f>
        <v>430.23099999999999</v>
      </c>
      <c r="F27" s="81">
        <f>SUM(F28:F29)</f>
        <v>144.07400000000001</v>
      </c>
      <c r="G27" s="81">
        <f>SUM(G28:G29)</f>
        <v>0</v>
      </c>
      <c r="H27" s="77">
        <f t="shared" si="5"/>
        <v>48.045000000000002</v>
      </c>
      <c r="I27" s="81">
        <f>I28+I29</f>
        <v>80.611000000000004</v>
      </c>
      <c r="J27" s="81">
        <f>J28+J29</f>
        <v>48.045000000000002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08">
        <f t="shared" ref="B28:B30" si="6">SUM(C28:G28)</f>
        <v>3072.893</v>
      </c>
      <c r="C28" s="77"/>
      <c r="D28" s="77">
        <v>3072.893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08">
        <f t="shared" si="6"/>
        <v>53555.572</v>
      </c>
      <c r="C29" s="77">
        <v>1039.979</v>
      </c>
      <c r="D29" s="77">
        <v>51941.288</v>
      </c>
      <c r="E29" s="77">
        <v>430.23099999999999</v>
      </c>
      <c r="F29" s="77">
        <v>144.07400000000001</v>
      </c>
      <c r="G29" s="77"/>
      <c r="H29" s="77">
        <f t="shared" si="5"/>
        <v>48.045000000000002</v>
      </c>
      <c r="I29" s="77">
        <v>80.611000000000004</v>
      </c>
      <c r="J29" s="77">
        <v>48.045000000000002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08">
        <f t="shared" si="6"/>
        <v>162.78399999999999</v>
      </c>
      <c r="C30" s="77"/>
      <c r="D30" s="81">
        <v>162.78399999999999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08">
        <f t="shared" ref="B31:B32" si="7">SUM(C31:G31)</f>
        <v>2327.0700000000002</v>
      </c>
      <c r="C31" s="77"/>
      <c r="D31" s="81">
        <v>2327.0700000000002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08">
        <f t="shared" si="7"/>
        <v>695.04700000000003</v>
      </c>
      <c r="C32" s="77"/>
      <c r="D32" s="81">
        <v>695.04700000000003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" customHeight="1" x14ac:dyDescent="0.25">
      <c r="A33" s="16" t="s">
        <v>4</v>
      </c>
      <c r="B33" s="91">
        <f>SUM(B9:B32)-B9-B15-B20-B25-B27</f>
        <v>259775.89099999997</v>
      </c>
      <c r="C33" s="82">
        <f>C9+C27</f>
        <v>9254.2119999999995</v>
      </c>
      <c r="D33" s="82">
        <f>D9+D12+D14+D16+D19+D20+D25+D27+D17+D30</f>
        <v>228982.97300000003</v>
      </c>
      <c r="E33" s="82">
        <f>E12+E25+E27+E20+E15</f>
        <v>12897.476999999999</v>
      </c>
      <c r="F33" s="82">
        <f>F9+F13+F24+F25+F15</f>
        <v>5432.0080000000007</v>
      </c>
      <c r="G33" s="82">
        <f>G13+G24+G25</f>
        <v>14.452999999999999</v>
      </c>
      <c r="H33" s="82">
        <f>H9+H12+H13+H14+H16+H19+H21+H24+H25+H27+H30</f>
        <v>203.81799999999998</v>
      </c>
      <c r="I33" s="82">
        <f>I9+I27</f>
        <v>94.562000000000012</v>
      </c>
      <c r="J33" s="82">
        <f>J16+J19+J21+J25+J27+J30</f>
        <v>203.81799999999998</v>
      </c>
      <c r="K33" s="82">
        <f>K20</f>
        <v>1.7729999999999999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0.25" x14ac:dyDescent="0.3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0.25" x14ac:dyDescent="0.3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75" x14ac:dyDescent="0.25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75" x14ac:dyDescent="0.25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75" x14ac:dyDescent="0.25">
      <c r="A48" s="68"/>
      <c r="B48" s="59"/>
      <c r="C48" s="60"/>
      <c r="D48" s="61"/>
      <c r="E48" s="62"/>
    </row>
    <row r="49" spans="1:6" ht="15.75" x14ac:dyDescent="0.25">
      <c r="A49" s="68"/>
      <c r="B49" s="59"/>
      <c r="C49" s="46"/>
      <c r="D49" s="63"/>
      <c r="E49" s="58"/>
    </row>
    <row r="50" spans="1:6" ht="15.75" x14ac:dyDescent="0.25">
      <c r="A50" s="24"/>
      <c r="B50" s="22"/>
      <c r="C50" s="46"/>
      <c r="D50" s="61"/>
      <c r="E50" s="52"/>
    </row>
    <row r="51" spans="1:6" ht="15.75" x14ac:dyDescent="0.25">
      <c r="A51" s="47"/>
      <c r="B51" s="22"/>
      <c r="C51" s="46"/>
      <c r="D51" s="27"/>
      <c r="E51" s="64"/>
    </row>
    <row r="52" spans="1:6" ht="15.75" x14ac:dyDescent="0.25">
      <c r="A52" s="69"/>
      <c r="B52" s="65"/>
      <c r="C52" s="46"/>
      <c r="D52" s="53"/>
      <c r="E52" s="64"/>
    </row>
    <row r="53" spans="1:6" ht="15.75" x14ac:dyDescent="0.25">
      <c r="A53" s="24"/>
      <c r="B53" s="56"/>
      <c r="C53" s="46"/>
      <c r="D53" s="53"/>
      <c r="E53" s="23"/>
    </row>
    <row r="54" spans="1:6" ht="15.75" x14ac:dyDescent="0.25">
      <c r="A54" s="39"/>
      <c r="B54" s="39"/>
      <c r="C54" s="46"/>
      <c r="D54" s="27"/>
      <c r="E54" s="23"/>
      <c r="F54" s="39"/>
    </row>
    <row r="55" spans="1:6" ht="15.75" x14ac:dyDescent="0.25">
      <c r="A55" s="25"/>
      <c r="B55" s="39"/>
      <c r="C55" s="46"/>
      <c r="D55" s="66"/>
      <c r="E55" s="23"/>
      <c r="F55" s="39"/>
    </row>
    <row r="56" spans="1:6" ht="15.75" x14ac:dyDescent="0.25">
      <c r="A56" s="25"/>
      <c r="B56" s="39"/>
      <c r="C56" s="51"/>
      <c r="D56" s="53"/>
      <c r="E56" s="58"/>
      <c r="F56" s="39"/>
    </row>
    <row r="57" spans="1:6" x14ac:dyDescent="0.25">
      <c r="A57" s="25"/>
      <c r="B57" s="39"/>
      <c r="C57" s="39"/>
      <c r="D57" s="39"/>
      <c r="E57" s="39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2020-11-19T10:27:06Z</dcterms:modified>
</cp:coreProperties>
</file>